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wel/Desktop/regulamin usłgi Biognet/"/>
    </mc:Choice>
  </mc:AlternateContent>
  <xr:revisionPtr revIDLastSave="0" documentId="13_ncr:1_{25BB2D0E-2ECC-9B44-AC60-014DA91BDE0C}" xr6:coauthVersionLast="37" xr6:coauthVersionMax="37" xr10:uidLastSave="{00000000-0000-0000-0000-000000000000}"/>
  <bookViews>
    <workbookView xWindow="0" yWindow="460" windowWidth="20500" windowHeight="7060" xr2:uid="{00000000-000D-0000-FFFF-FFFF00000000}"/>
  </bookViews>
  <sheets>
    <sheet name="kosztorys" sheetId="1" r:id="rId1"/>
  </sheets>
  <definedNames>
    <definedName name="_xlnm.Print_Area" localSheetId="0">kosztorys!$A$1:$G$88</definedName>
  </definedNames>
  <calcPr calcId="179021"/>
</workbook>
</file>

<file path=xl/calcChain.xml><?xml version="1.0" encoding="utf-8"?>
<calcChain xmlns="http://schemas.openxmlformats.org/spreadsheetml/2006/main">
  <c r="F48" i="1" l="1"/>
  <c r="F24" i="1"/>
  <c r="C43" i="1" l="1"/>
  <c r="E42" i="1"/>
  <c r="G42" i="1" s="1"/>
  <c r="E41" i="1"/>
  <c r="G41" i="1" s="1"/>
  <c r="E40" i="1"/>
  <c r="G40" i="1" s="1"/>
  <c r="E39" i="1"/>
  <c r="G39" i="1" s="1"/>
  <c r="E38" i="1"/>
  <c r="G38" i="1" s="1"/>
  <c r="F37" i="1"/>
  <c r="F38" i="1" s="1"/>
  <c r="F39" i="1" s="1"/>
  <c r="F40" i="1" s="1"/>
  <c r="F41" i="1" s="1"/>
  <c r="E37" i="1"/>
  <c r="G37" i="1" s="1"/>
  <c r="E36" i="1"/>
  <c r="G36" i="1" s="1"/>
  <c r="F42" i="1" l="1"/>
  <c r="E43" i="1"/>
  <c r="G43" i="1"/>
  <c r="C55" i="1"/>
  <c r="E54" i="1"/>
  <c r="E53" i="1"/>
  <c r="E52" i="1"/>
  <c r="E51" i="1"/>
  <c r="E50" i="1"/>
  <c r="F49" i="1"/>
  <c r="F50" i="1" s="1"/>
  <c r="E49" i="1"/>
  <c r="E48" i="1"/>
  <c r="G48" i="1" s="1"/>
  <c r="F51" i="1" l="1"/>
  <c r="F52" i="1" s="1"/>
  <c r="F53" i="1" s="1"/>
  <c r="G50" i="1"/>
  <c r="E55" i="1"/>
  <c r="G49" i="1"/>
  <c r="G14" i="1"/>
  <c r="G15" i="1"/>
  <c r="F91" i="1"/>
  <c r="F12" i="1" s="1"/>
  <c r="G12" i="1" s="1"/>
  <c r="G11" i="1" s="1"/>
  <c r="G16" i="1" l="1"/>
  <c r="F54" i="1"/>
  <c r="G54" i="1" s="1"/>
  <c r="G53" i="1"/>
  <c r="G51" i="1"/>
  <c r="G52" i="1"/>
  <c r="C67" i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F25" i="1"/>
  <c r="F26" i="1" s="1"/>
  <c r="E25" i="1"/>
  <c r="E26" i="1"/>
  <c r="E27" i="1"/>
  <c r="E28" i="1"/>
  <c r="E29" i="1"/>
  <c r="E30" i="1"/>
  <c r="E24" i="1"/>
  <c r="C31" i="1"/>
  <c r="G55" i="1" l="1"/>
  <c r="G26" i="1"/>
  <c r="G25" i="1"/>
  <c r="E31" i="1"/>
  <c r="G24" i="1"/>
  <c r="E67" i="1"/>
  <c r="F27" i="1"/>
  <c r="F28" i="1" s="1"/>
  <c r="G28" i="1" s="1"/>
  <c r="G60" i="1"/>
  <c r="F29" i="1" l="1"/>
  <c r="G29" i="1" s="1"/>
  <c r="G27" i="1"/>
  <c r="F30" i="1" l="1"/>
  <c r="G30" i="1" s="1"/>
  <c r="G31" i="1" s="1"/>
  <c r="G67" i="1"/>
  <c r="G17" i="1" l="1"/>
  <c r="G74" i="1" l="1"/>
  <c r="G75" i="1" s="1"/>
  <c r="G19" i="1" s="1"/>
</calcChain>
</file>

<file path=xl/sharedStrings.xml><?xml version="1.0" encoding="utf-8"?>
<sst xmlns="http://schemas.openxmlformats.org/spreadsheetml/2006/main" count="80" uniqueCount="44">
  <si>
    <t>wyszczególnienie</t>
  </si>
  <si>
    <t>kwota</t>
  </si>
  <si>
    <t>2. koszty materiałów</t>
  </si>
  <si>
    <t>1. wynagrodzenia łącznie z narzutami</t>
  </si>
  <si>
    <t>stawka</t>
  </si>
  <si>
    <t>KOSZTORYS 
DLA PRAC I USŁUG BADAWCZYCH, ROZWOJOWYCH
 ORAZ SPECJALISTYCZNYCH</t>
  </si>
  <si>
    <t>Razem</t>
  </si>
  <si>
    <t>-</t>
  </si>
  <si>
    <t>wartość zamówienia</t>
  </si>
  <si>
    <t>imię i nazwisko</t>
  </si>
  <si>
    <t>wynagrodzenia</t>
  </si>
  <si>
    <t>wynagrodzenia z narzutami</t>
  </si>
  <si>
    <t>Razem wynagrodzenia z narzutami</t>
  </si>
  <si>
    <t>podpis osoby przygotowującej dokument</t>
  </si>
  <si>
    <t>…………………………………...…………………..</t>
  </si>
  <si>
    <t>…………………………………………………</t>
  </si>
  <si>
    <t>liczba godzin robocizny</t>
  </si>
  <si>
    <t>stawki VAT</t>
  </si>
  <si>
    <t>zw</t>
  </si>
  <si>
    <t xml:space="preserve">np </t>
  </si>
  <si>
    <t>I. ŁĄCZNA WARTOŚĆ UMOWY BRUTTO:</t>
  </si>
  <si>
    <t>II. Podatek od towarów i usług (VAT)</t>
  </si>
  <si>
    <t>III. WARTOŚĆ UMOWY NETTO:</t>
  </si>
  <si>
    <t>VI. Koszty bezpośrednie, z tego:</t>
  </si>
  <si>
    <t>IDENTYFIKATOR USŁUGI (np. przedmiot umowy, nazwa przedsięwzięcia, tytuł własny):</t>
  </si>
  <si>
    <t>wynagrodzenia w formie umów cywilnoprawnych dla pracowników spoza UMK</t>
  </si>
  <si>
    <t>podpis osoby odpowiedzialnej za realizację prac/usług/zlecenia</t>
  </si>
  <si>
    <t>Pozostałe koszty</t>
  </si>
  <si>
    <t>3. pozostałe koszty</t>
  </si>
  <si>
    <t>podpis kierownika jednostki</t>
  </si>
  <si>
    <t>wynagrodzenia w formie umów cywilnoprawnych dla pracowników UMK 
oraz w formie umów cywilnoprawnych dla osób spoza UMK niepracujących lub osiągających wynagrodzenie niższe od najniższej krajowej</t>
  </si>
  <si>
    <t>JEDNOSTKA REALIZUJĄCA:</t>
  </si>
  <si>
    <t>NR UMOWY:</t>
  </si>
  <si>
    <t>KONTRAHENT:</t>
  </si>
  <si>
    <t>IV. Obligatoryjny narzut zysku: 10% przychodu netto</t>
  </si>
  <si>
    <t>V. Narzut kosztów pośrednich [w %]:</t>
  </si>
  <si>
    <t>NR ZLECENIA:</t>
  </si>
  <si>
    <t>wynagrodzenia w formie dodatków rektorskich, dodatków zadaniowych dla pracowników UMK - jednorazowych</t>
  </si>
  <si>
    <t>wynagrodzenia w formie dodatków rektorskich, dodatków zadaniowych dla pracowników UMK - periodycznych</t>
  </si>
  <si>
    <t>narzut 
na ZUS i FP,
PPK</t>
  </si>
  <si>
    <t>narzut 
na ZUS i FP,
PPK i DWR</t>
  </si>
  <si>
    <t>inne</t>
  </si>
  <si>
    <t>odczynniki, materiały nietrwałe, materiały biurowe</t>
  </si>
  <si>
    <t>wynajem aparatury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</si>
</sst>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4" fontId="4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4" fontId="4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9" fontId="4" fillId="0" borderId="1" xfId="0" applyNumberFormat="1" applyFont="1" applyBorder="1" applyAlignment="1" applyProtection="1">
      <alignment horizontal="center" vertical="center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10" fontId="3" fillId="0" borderId="0" xfId="1" applyNumberFormat="1" applyFont="1" applyAlignment="1" applyProtection="1">
      <alignment horizontal="center" vertical="center"/>
      <protection hidden="1"/>
    </xf>
    <xf numFmtId="4" fontId="4" fillId="3" borderId="1" xfId="0" applyNumberFormat="1" applyFont="1" applyFill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10" fontId="2" fillId="0" borderId="1" xfId="1" applyNumberFormat="1" applyFont="1" applyBorder="1" applyAlignment="1" applyProtection="1">
      <alignment vertical="center"/>
      <protection hidden="1"/>
    </xf>
    <xf numFmtId="10" fontId="2" fillId="0" borderId="1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9" fontId="4" fillId="2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vertical="center" wrapText="1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9" fontId="4" fillId="0" borderId="0" xfId="0" applyNumberFormat="1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10" fontId="3" fillId="0" borderId="5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 hidden="1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E$91" fmlaRange="$D$91:$D$9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11</xdr:row>
          <xdr:rowOff>25400</xdr:rowOff>
        </xdr:from>
        <xdr:to>
          <xdr:col>5</xdr:col>
          <xdr:colOff>749300</xdr:colOff>
          <xdr:row>11</xdr:row>
          <xdr:rowOff>177800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96"/>
  <sheetViews>
    <sheetView tabSelected="1" view="pageBreakPreview" zoomScaleNormal="100" zoomScaleSheetLayoutView="100" workbookViewId="0">
      <selection activeCell="D28" sqref="D28"/>
    </sheetView>
  </sheetViews>
  <sheetFormatPr baseColWidth="10" defaultColWidth="9" defaultRowHeight="12"/>
  <cols>
    <col min="1" max="1" width="0.6640625" style="5" customWidth="1"/>
    <col min="2" max="2" width="65.6640625" style="5" customWidth="1"/>
    <col min="3" max="4" width="12.83203125" style="5" customWidth="1"/>
    <col min="5" max="5" width="13.33203125" style="5" customWidth="1"/>
    <col min="6" max="6" width="12.83203125" style="5" customWidth="1"/>
    <col min="7" max="7" width="13.5" style="21" customWidth="1"/>
    <col min="8" max="16384" width="9" style="5"/>
  </cols>
  <sheetData>
    <row r="1" spans="2:8" ht="5.25" customHeight="1"/>
    <row r="2" spans="2:8" s="3" customFormat="1" ht="75.75" customHeight="1">
      <c r="B2" s="37" t="s">
        <v>5</v>
      </c>
      <c r="C2" s="37"/>
      <c r="D2" s="37"/>
      <c r="E2" s="37"/>
      <c r="F2" s="37"/>
      <c r="G2" s="37"/>
    </row>
    <row r="3" spans="2:8" ht="4.5" customHeight="1"/>
    <row r="4" spans="2:8" ht="19.5" customHeight="1">
      <c r="B4" s="19" t="s">
        <v>31</v>
      </c>
      <c r="C4" s="45"/>
      <c r="D4" s="46"/>
      <c r="E4" s="46"/>
      <c r="F4" s="46"/>
      <c r="G4" s="47"/>
    </row>
    <row r="5" spans="2:8" ht="19.5" customHeight="1">
      <c r="B5" s="19" t="s">
        <v>33</v>
      </c>
      <c r="C5" s="45"/>
      <c r="D5" s="46"/>
      <c r="E5" s="46"/>
      <c r="F5" s="46"/>
      <c r="G5" s="47"/>
    </row>
    <row r="6" spans="2:8" ht="19.5" customHeight="1">
      <c r="B6" s="19" t="s">
        <v>32</v>
      </c>
      <c r="C6" s="45"/>
      <c r="D6" s="46"/>
      <c r="E6" s="46"/>
      <c r="F6" s="46"/>
      <c r="G6" s="47"/>
    </row>
    <row r="7" spans="2:8" ht="19.5" customHeight="1">
      <c r="B7" s="19" t="s">
        <v>36</v>
      </c>
      <c r="C7" s="45"/>
      <c r="D7" s="46"/>
      <c r="E7" s="46"/>
      <c r="F7" s="46"/>
      <c r="G7" s="47"/>
    </row>
    <row r="8" spans="2:8" ht="33" customHeight="1">
      <c r="B8" s="20" t="s">
        <v>24</v>
      </c>
      <c r="C8" s="45"/>
      <c r="D8" s="46"/>
      <c r="E8" s="46"/>
      <c r="F8" s="46"/>
      <c r="G8" s="47"/>
    </row>
    <row r="9" spans="2:8" ht="4.5" customHeight="1"/>
    <row r="10" spans="2:8" s="3" customFormat="1" ht="21.75" customHeight="1">
      <c r="B10" s="32" t="s">
        <v>0</v>
      </c>
      <c r="C10" s="32"/>
      <c r="D10" s="32"/>
      <c r="E10" s="32"/>
      <c r="F10" s="32"/>
      <c r="G10" s="4" t="s">
        <v>1</v>
      </c>
      <c r="H10" s="5"/>
    </row>
    <row r="11" spans="2:8" ht="19.5" customHeight="1">
      <c r="B11" s="39" t="s">
        <v>20</v>
      </c>
      <c r="C11" s="40"/>
      <c r="D11" s="40"/>
      <c r="E11" s="40"/>
      <c r="F11" s="41"/>
      <c r="G11" s="11">
        <f>IF(G12="-",G13,ROUND(G12+G13,2))</f>
        <v>0</v>
      </c>
    </row>
    <row r="12" spans="2:8" ht="19.5" customHeight="1">
      <c r="B12" s="42" t="s">
        <v>21</v>
      </c>
      <c r="C12" s="43"/>
      <c r="D12" s="43"/>
      <c r="E12" s="44"/>
      <c r="F12" s="8">
        <f>$F$91</f>
        <v>0.23</v>
      </c>
      <c r="G12" s="9">
        <f>IF(F12=D95,"-",IF(F12=D96,"-",ROUND(G13*F12,2)))</f>
        <v>0</v>
      </c>
      <c r="H12" s="10"/>
    </row>
    <row r="13" spans="2:8" ht="19.5" customHeight="1">
      <c r="B13" s="39" t="s">
        <v>22</v>
      </c>
      <c r="C13" s="40"/>
      <c r="D13" s="40"/>
      <c r="E13" s="40"/>
      <c r="F13" s="41"/>
      <c r="G13" s="2"/>
    </row>
    <row r="14" spans="2:8" ht="19.5" customHeight="1">
      <c r="B14" s="42" t="s">
        <v>34</v>
      </c>
      <c r="C14" s="43"/>
      <c r="D14" s="43"/>
      <c r="E14" s="44"/>
      <c r="F14" s="8">
        <v>0.1</v>
      </c>
      <c r="G14" s="6">
        <f>ROUND(F14*G13,2)</f>
        <v>0</v>
      </c>
    </row>
    <row r="15" spans="2:8" ht="19.5" customHeight="1">
      <c r="B15" s="42" t="s">
        <v>35</v>
      </c>
      <c r="C15" s="43"/>
      <c r="D15" s="43"/>
      <c r="E15" s="44"/>
      <c r="F15" s="16">
        <v>0.1</v>
      </c>
      <c r="G15" s="6">
        <f>ROUND(F15*G13,2)</f>
        <v>0</v>
      </c>
    </row>
    <row r="16" spans="2:8" ht="19.5" customHeight="1">
      <c r="B16" s="38" t="s">
        <v>23</v>
      </c>
      <c r="C16" s="38"/>
      <c r="D16" s="38"/>
      <c r="E16" s="38"/>
      <c r="F16" s="38"/>
      <c r="G16" s="6">
        <f>G13-G15-G14</f>
        <v>0</v>
      </c>
    </row>
    <row r="17" spans="2:7" ht="19.5" customHeight="1">
      <c r="B17" s="30" t="s">
        <v>3</v>
      </c>
      <c r="C17" s="30"/>
      <c r="D17" s="30"/>
      <c r="E17" s="30"/>
      <c r="F17" s="30"/>
      <c r="G17" s="7" t="e">
        <f>SUM(G31,G67,G55,G43)</f>
        <v>#REF!</v>
      </c>
    </row>
    <row r="18" spans="2:7" ht="19.5" customHeight="1">
      <c r="B18" s="30" t="s">
        <v>2</v>
      </c>
      <c r="C18" s="30"/>
      <c r="D18" s="30"/>
      <c r="E18" s="30"/>
      <c r="F18" s="30"/>
      <c r="G18" s="1">
        <v>0</v>
      </c>
    </row>
    <row r="19" spans="2:7" ht="19.5" customHeight="1">
      <c r="B19" s="30" t="s">
        <v>28</v>
      </c>
      <c r="C19" s="30"/>
      <c r="D19" s="30"/>
      <c r="E19" s="30"/>
      <c r="F19" s="30"/>
      <c r="G19" s="7" t="e">
        <f>G75</f>
        <v>#REF!</v>
      </c>
    </row>
    <row r="20" spans="2:7" ht="6" customHeight="1">
      <c r="B20" s="22"/>
      <c r="C20" s="22"/>
      <c r="D20" s="22"/>
      <c r="E20" s="22"/>
      <c r="F20" s="22"/>
      <c r="G20" s="23"/>
    </row>
    <row r="21" spans="2:7" ht="36" customHeight="1">
      <c r="B21" s="34" t="s">
        <v>37</v>
      </c>
      <c r="C21" s="34"/>
      <c r="D21" s="34"/>
      <c r="E21" s="34"/>
      <c r="F21" s="34"/>
      <c r="G21" s="34"/>
    </row>
    <row r="22" spans="2:7" ht="6" customHeight="1">
      <c r="B22" s="22"/>
      <c r="C22" s="22"/>
      <c r="D22" s="22"/>
      <c r="E22" s="22"/>
      <c r="F22" s="22"/>
      <c r="G22" s="23"/>
    </row>
    <row r="23" spans="2:7" ht="44" customHeight="1">
      <c r="B23" s="17" t="s">
        <v>9</v>
      </c>
      <c r="C23" s="12" t="s">
        <v>16</v>
      </c>
      <c r="D23" s="12" t="s">
        <v>4</v>
      </c>
      <c r="E23" s="12" t="s">
        <v>10</v>
      </c>
      <c r="F23" s="12" t="s">
        <v>39</v>
      </c>
      <c r="G23" s="12" t="s">
        <v>11</v>
      </c>
    </row>
    <row r="24" spans="2:7" ht="18" customHeight="1">
      <c r="B24" s="2"/>
      <c r="C24" s="48"/>
      <c r="D24" s="2"/>
      <c r="E24" s="7">
        <f>ROUND(D26*D24,2)</f>
        <v>0</v>
      </c>
      <c r="F24" s="13">
        <f>(0.1964+0.015)</f>
        <v>0.21139999999999998</v>
      </c>
      <c r="G24" s="7">
        <f>ROUND(SUM(E24+E24*F24),2)</f>
        <v>0</v>
      </c>
    </row>
    <row r="25" spans="2:7" ht="18" customHeight="1">
      <c r="B25" s="2"/>
      <c r="C25" s="2"/>
      <c r="D25" s="2"/>
      <c r="E25" s="7">
        <f t="shared" ref="E25:E30" si="0">ROUND(C25*D25,2)</f>
        <v>0</v>
      </c>
      <c r="F25" s="13">
        <f>F24</f>
        <v>0.21139999999999998</v>
      </c>
      <c r="G25" s="7">
        <f t="shared" ref="G25:G30" si="1">ROUND(SUM(E25+E25*F25),2)</f>
        <v>0</v>
      </c>
    </row>
    <row r="26" spans="2:7" ht="18" customHeight="1">
      <c r="B26" s="2"/>
      <c r="C26" s="2"/>
      <c r="D26" s="2"/>
      <c r="E26" s="7" t="e">
        <f>ROUND(C26*#REF!,2)</f>
        <v>#REF!</v>
      </c>
      <c r="F26" s="13">
        <f t="shared" ref="F26:F30" si="2">F25</f>
        <v>0.21139999999999998</v>
      </c>
      <c r="G26" s="7" t="e">
        <f t="shared" si="1"/>
        <v>#REF!</v>
      </c>
    </row>
    <row r="27" spans="2:7" ht="18" customHeight="1">
      <c r="B27" s="2"/>
      <c r="C27" s="2"/>
      <c r="D27" s="2"/>
      <c r="E27" s="7">
        <f t="shared" si="0"/>
        <v>0</v>
      </c>
      <c r="F27" s="13">
        <f t="shared" si="2"/>
        <v>0.21139999999999998</v>
      </c>
      <c r="G27" s="7">
        <f t="shared" si="1"/>
        <v>0</v>
      </c>
    </row>
    <row r="28" spans="2:7" ht="18" customHeight="1">
      <c r="B28" s="2"/>
      <c r="C28" s="2"/>
      <c r="D28" s="2"/>
      <c r="E28" s="7">
        <f t="shared" si="0"/>
        <v>0</v>
      </c>
      <c r="F28" s="13">
        <f t="shared" si="2"/>
        <v>0.21139999999999998</v>
      </c>
      <c r="G28" s="7">
        <f t="shared" si="1"/>
        <v>0</v>
      </c>
    </row>
    <row r="29" spans="2:7" ht="18" customHeight="1">
      <c r="B29" s="2"/>
      <c r="C29" s="2"/>
      <c r="D29" s="2"/>
      <c r="E29" s="7">
        <f t="shared" si="0"/>
        <v>0</v>
      </c>
      <c r="F29" s="13">
        <f t="shared" si="2"/>
        <v>0.21139999999999998</v>
      </c>
      <c r="G29" s="7">
        <f t="shared" si="1"/>
        <v>0</v>
      </c>
    </row>
    <row r="30" spans="2:7" ht="18" customHeight="1">
      <c r="B30" s="2"/>
      <c r="C30" s="2"/>
      <c r="D30" s="2"/>
      <c r="E30" s="7">
        <f t="shared" si="0"/>
        <v>0</v>
      </c>
      <c r="F30" s="13">
        <f t="shared" si="2"/>
        <v>0.21139999999999998</v>
      </c>
      <c r="G30" s="7">
        <f t="shared" si="1"/>
        <v>0</v>
      </c>
    </row>
    <row r="31" spans="2:7" ht="27" customHeight="1">
      <c r="B31" s="17" t="s">
        <v>12</v>
      </c>
      <c r="C31" s="17">
        <f>SUM(C24:C30)</f>
        <v>0</v>
      </c>
      <c r="D31" s="17" t="s">
        <v>7</v>
      </c>
      <c r="E31" s="9" t="e">
        <f>SUM(E24:E30)</f>
        <v>#REF!</v>
      </c>
      <c r="F31" s="17" t="s">
        <v>7</v>
      </c>
      <c r="G31" s="9" t="e">
        <f>SUM(G24:G30)</f>
        <v>#REF!</v>
      </c>
    </row>
    <row r="32" spans="2:7" ht="6" customHeight="1">
      <c r="B32" s="22"/>
      <c r="C32" s="22"/>
      <c r="D32" s="22"/>
      <c r="E32" s="22"/>
      <c r="F32" s="22"/>
      <c r="G32" s="23"/>
    </row>
    <row r="33" spans="2:7" ht="36" customHeight="1">
      <c r="B33" s="34" t="s">
        <v>38</v>
      </c>
      <c r="C33" s="34"/>
      <c r="D33" s="34"/>
      <c r="E33" s="34"/>
      <c r="F33" s="34"/>
      <c r="G33" s="34"/>
    </row>
    <row r="34" spans="2:7" ht="6" customHeight="1">
      <c r="B34" s="22"/>
      <c r="C34" s="22"/>
      <c r="D34" s="22"/>
      <c r="E34" s="22"/>
      <c r="F34" s="22"/>
      <c r="G34" s="23"/>
    </row>
    <row r="35" spans="2:7" ht="41.5" customHeight="1">
      <c r="B35" s="18" t="s">
        <v>9</v>
      </c>
      <c r="C35" s="12" t="s">
        <v>16</v>
      </c>
      <c r="D35" s="12" t="s">
        <v>4</v>
      </c>
      <c r="E35" s="12" t="s">
        <v>10</v>
      </c>
      <c r="F35" s="12" t="s">
        <v>40</v>
      </c>
      <c r="G35" s="12" t="s">
        <v>11</v>
      </c>
    </row>
    <row r="36" spans="2:7" ht="18" customHeight="1">
      <c r="B36" s="2"/>
      <c r="C36" s="2"/>
      <c r="D36" s="2"/>
      <c r="E36" s="7">
        <f>ROUND(C36*D36,2)</f>
        <v>0</v>
      </c>
      <c r="F36" s="13">
        <v>0.31440000000000001</v>
      </c>
      <c r="G36" s="7">
        <f>ROUND(E36+(E36*0.085)+((E36+(E36*0.085))*(0.1964+0.015)),2)</f>
        <v>0</v>
      </c>
    </row>
    <row r="37" spans="2:7" ht="18" customHeight="1">
      <c r="B37" s="2"/>
      <c r="C37" s="2"/>
      <c r="D37" s="2"/>
      <c r="E37" s="7">
        <f t="shared" ref="E37:E42" si="3">ROUND(C37*D37,2)</f>
        <v>0</v>
      </c>
      <c r="F37" s="13">
        <f>F36</f>
        <v>0.31440000000000001</v>
      </c>
      <c r="G37" s="7">
        <f t="shared" ref="G37:G42" si="4">ROUND(E37+(E37*0.085)+((E37+(E37*0.085))*(0.1964+0.015)),2)</f>
        <v>0</v>
      </c>
    </row>
    <row r="38" spans="2:7" ht="18" customHeight="1">
      <c r="B38" s="2"/>
      <c r="C38" s="2"/>
      <c r="D38" s="2"/>
      <c r="E38" s="7">
        <f t="shared" si="3"/>
        <v>0</v>
      </c>
      <c r="F38" s="13">
        <f t="shared" ref="F38:F42" si="5">F37</f>
        <v>0.31440000000000001</v>
      </c>
      <c r="G38" s="7">
        <f t="shared" si="4"/>
        <v>0</v>
      </c>
    </row>
    <row r="39" spans="2:7" ht="18" customHeight="1">
      <c r="B39" s="2"/>
      <c r="C39" s="2"/>
      <c r="D39" s="2"/>
      <c r="E39" s="7">
        <f t="shared" si="3"/>
        <v>0</v>
      </c>
      <c r="F39" s="13">
        <f t="shared" si="5"/>
        <v>0.31440000000000001</v>
      </c>
      <c r="G39" s="7">
        <f t="shared" si="4"/>
        <v>0</v>
      </c>
    </row>
    <row r="40" spans="2:7" ht="18" customHeight="1">
      <c r="B40" s="2"/>
      <c r="C40" s="2"/>
      <c r="D40" s="2"/>
      <c r="E40" s="7">
        <f t="shared" si="3"/>
        <v>0</v>
      </c>
      <c r="F40" s="13">
        <f t="shared" si="5"/>
        <v>0.31440000000000001</v>
      </c>
      <c r="G40" s="7">
        <f t="shared" si="4"/>
        <v>0</v>
      </c>
    </row>
    <row r="41" spans="2:7" ht="18" customHeight="1">
      <c r="B41" s="2"/>
      <c r="C41" s="2"/>
      <c r="D41" s="2"/>
      <c r="E41" s="7">
        <f t="shared" si="3"/>
        <v>0</v>
      </c>
      <c r="F41" s="13">
        <f t="shared" si="5"/>
        <v>0.31440000000000001</v>
      </c>
      <c r="G41" s="7">
        <f t="shared" si="4"/>
        <v>0</v>
      </c>
    </row>
    <row r="42" spans="2:7" ht="18" customHeight="1">
      <c r="B42" s="2"/>
      <c r="C42" s="2"/>
      <c r="D42" s="2"/>
      <c r="E42" s="7">
        <f t="shared" si="3"/>
        <v>0</v>
      </c>
      <c r="F42" s="13">
        <f t="shared" si="5"/>
        <v>0.31440000000000001</v>
      </c>
      <c r="G42" s="7">
        <f t="shared" si="4"/>
        <v>0</v>
      </c>
    </row>
    <row r="43" spans="2:7" ht="27" customHeight="1">
      <c r="B43" s="18" t="s">
        <v>12</v>
      </c>
      <c r="C43" s="18">
        <f>SUM(C36:C42)</f>
        <v>0</v>
      </c>
      <c r="D43" s="18" t="s">
        <v>7</v>
      </c>
      <c r="E43" s="9">
        <f>SUM(E36:E42)</f>
        <v>0</v>
      </c>
      <c r="F43" s="18" t="s">
        <v>7</v>
      </c>
      <c r="G43" s="9">
        <f>SUM(G36:G42)</f>
        <v>0</v>
      </c>
    </row>
    <row r="44" spans="2:7" ht="6" customHeight="1">
      <c r="B44" s="22"/>
      <c r="C44" s="22"/>
      <c r="D44" s="22"/>
      <c r="E44" s="22"/>
      <c r="F44" s="22"/>
      <c r="G44" s="23"/>
    </row>
    <row r="45" spans="2:7" ht="36" customHeight="1">
      <c r="B45" s="34" t="s">
        <v>30</v>
      </c>
      <c r="C45" s="34"/>
      <c r="D45" s="34"/>
      <c r="E45" s="34"/>
      <c r="F45" s="34"/>
      <c r="G45" s="34"/>
    </row>
    <row r="46" spans="2:7" ht="6" customHeight="1">
      <c r="B46" s="22"/>
      <c r="C46" s="22"/>
      <c r="D46" s="22"/>
      <c r="E46" s="22"/>
      <c r="F46" s="22"/>
      <c r="G46" s="23"/>
    </row>
    <row r="47" spans="2:7" ht="42.5" customHeight="1">
      <c r="B47" s="17" t="s">
        <v>9</v>
      </c>
      <c r="C47" s="12" t="s">
        <v>16</v>
      </c>
      <c r="D47" s="12" t="s">
        <v>4</v>
      </c>
      <c r="E47" s="12" t="s">
        <v>10</v>
      </c>
      <c r="F47" s="12" t="s">
        <v>39</v>
      </c>
      <c r="G47" s="12" t="s">
        <v>11</v>
      </c>
    </row>
    <row r="48" spans="2:7" ht="18" customHeight="1">
      <c r="B48" s="2"/>
      <c r="C48" s="2"/>
      <c r="D48" s="2"/>
      <c r="E48" s="7">
        <f>ROUND(C48*D48,2)</f>
        <v>0</v>
      </c>
      <c r="F48" s="13">
        <f>(0.1964+0.015)</f>
        <v>0.21139999999999998</v>
      </c>
      <c r="G48" s="7">
        <f>ROUND(SUM(E48+E48*F48),2)</f>
        <v>0</v>
      </c>
    </row>
    <row r="49" spans="2:7" ht="18" customHeight="1">
      <c r="B49" s="2"/>
      <c r="C49" s="2"/>
      <c r="D49" s="2"/>
      <c r="E49" s="7">
        <f t="shared" ref="E49:E54" si="6">ROUND(C49*D49,2)</f>
        <v>0</v>
      </c>
      <c r="F49" s="13">
        <f>F48</f>
        <v>0.21139999999999998</v>
      </c>
      <c r="G49" s="7">
        <f t="shared" ref="G49:G54" si="7">ROUND(SUM(E49+E49*F49),2)</f>
        <v>0</v>
      </c>
    </row>
    <row r="50" spans="2:7" ht="18" customHeight="1">
      <c r="B50" s="2"/>
      <c r="C50" s="2"/>
      <c r="D50" s="2"/>
      <c r="E50" s="7">
        <f t="shared" si="6"/>
        <v>0</v>
      </c>
      <c r="F50" s="13">
        <f t="shared" ref="F50:F54" si="8">F49</f>
        <v>0.21139999999999998</v>
      </c>
      <c r="G50" s="7">
        <f t="shared" si="7"/>
        <v>0</v>
      </c>
    </row>
    <row r="51" spans="2:7" ht="18" customHeight="1">
      <c r="B51" s="2"/>
      <c r="C51" s="2"/>
      <c r="D51" s="2"/>
      <c r="E51" s="7">
        <f t="shared" si="6"/>
        <v>0</v>
      </c>
      <c r="F51" s="13">
        <f t="shared" si="8"/>
        <v>0.21139999999999998</v>
      </c>
      <c r="G51" s="7">
        <f t="shared" si="7"/>
        <v>0</v>
      </c>
    </row>
    <row r="52" spans="2:7" ht="18" customHeight="1">
      <c r="B52" s="2"/>
      <c r="C52" s="2"/>
      <c r="D52" s="2"/>
      <c r="E52" s="7">
        <f t="shared" si="6"/>
        <v>0</v>
      </c>
      <c r="F52" s="13">
        <f t="shared" si="8"/>
        <v>0.21139999999999998</v>
      </c>
      <c r="G52" s="7">
        <f t="shared" si="7"/>
        <v>0</v>
      </c>
    </row>
    <row r="53" spans="2:7" ht="18" customHeight="1">
      <c r="B53" s="2"/>
      <c r="C53" s="2"/>
      <c r="D53" s="2"/>
      <c r="E53" s="7">
        <f t="shared" si="6"/>
        <v>0</v>
      </c>
      <c r="F53" s="13">
        <f t="shared" si="8"/>
        <v>0.21139999999999998</v>
      </c>
      <c r="G53" s="7">
        <f t="shared" si="7"/>
        <v>0</v>
      </c>
    </row>
    <row r="54" spans="2:7" ht="18" customHeight="1">
      <c r="B54" s="2"/>
      <c r="C54" s="2"/>
      <c r="D54" s="2"/>
      <c r="E54" s="7">
        <f t="shared" si="6"/>
        <v>0</v>
      </c>
      <c r="F54" s="13">
        <f t="shared" si="8"/>
        <v>0.21139999999999998</v>
      </c>
      <c r="G54" s="7">
        <f t="shared" si="7"/>
        <v>0</v>
      </c>
    </row>
    <row r="55" spans="2:7" ht="27" customHeight="1">
      <c r="B55" s="17" t="s">
        <v>12</v>
      </c>
      <c r="C55" s="17">
        <f>SUM(C48:C54)</f>
        <v>0</v>
      </c>
      <c r="D55" s="17" t="s">
        <v>7</v>
      </c>
      <c r="E55" s="9">
        <f>SUM(E48:E54)</f>
        <v>0</v>
      </c>
      <c r="F55" s="17" t="s">
        <v>7</v>
      </c>
      <c r="G55" s="9">
        <f>SUM(G48:G54)</f>
        <v>0</v>
      </c>
    </row>
    <row r="56" spans="2:7" ht="6" customHeight="1">
      <c r="B56" s="22"/>
      <c r="C56" s="22"/>
      <c r="D56" s="22"/>
      <c r="E56" s="22"/>
      <c r="F56" s="22"/>
      <c r="G56" s="23"/>
    </row>
    <row r="57" spans="2:7" ht="36" customHeight="1">
      <c r="B57" s="34" t="s">
        <v>25</v>
      </c>
      <c r="C57" s="34"/>
      <c r="D57" s="34"/>
      <c r="E57" s="34"/>
      <c r="F57" s="34"/>
      <c r="G57" s="34"/>
    </row>
    <row r="58" spans="2:7" ht="6" customHeight="1">
      <c r="B58" s="22"/>
      <c r="C58" s="22"/>
      <c r="D58" s="22"/>
      <c r="E58" s="22"/>
      <c r="F58" s="22"/>
      <c r="G58" s="23"/>
    </row>
    <row r="59" spans="2:7" ht="39.5" customHeight="1">
      <c r="B59" s="17" t="s">
        <v>9</v>
      </c>
      <c r="C59" s="12" t="s">
        <v>16</v>
      </c>
      <c r="D59" s="12" t="s">
        <v>4</v>
      </c>
      <c r="E59" s="12" t="s">
        <v>10</v>
      </c>
      <c r="F59" s="12" t="s">
        <v>39</v>
      </c>
      <c r="G59" s="12" t="s">
        <v>11</v>
      </c>
    </row>
    <row r="60" spans="2:7" ht="18" customHeight="1">
      <c r="B60" s="2"/>
      <c r="C60" s="2"/>
      <c r="D60" s="2"/>
      <c r="E60" s="7">
        <f>ROUND(C60*D60,2)</f>
        <v>0</v>
      </c>
      <c r="F60" s="14" t="s">
        <v>7</v>
      </c>
      <c r="G60" s="7">
        <f>E60</f>
        <v>0</v>
      </c>
    </row>
    <row r="61" spans="2:7" ht="18" customHeight="1">
      <c r="B61" s="2"/>
      <c r="C61" s="2"/>
      <c r="D61" s="2"/>
      <c r="E61" s="7">
        <f t="shared" ref="E61:E66" si="9">ROUND(C61*D61,2)</f>
        <v>0</v>
      </c>
      <c r="F61" s="14" t="s">
        <v>7</v>
      </c>
      <c r="G61" s="7">
        <f t="shared" ref="G61:G66" si="10">E61</f>
        <v>0</v>
      </c>
    </row>
    <row r="62" spans="2:7" ht="18" customHeight="1">
      <c r="B62" s="2"/>
      <c r="C62" s="2"/>
      <c r="D62" s="2"/>
      <c r="E62" s="7">
        <f t="shared" si="9"/>
        <v>0</v>
      </c>
      <c r="F62" s="14" t="s">
        <v>7</v>
      </c>
      <c r="G62" s="7">
        <f t="shared" si="10"/>
        <v>0</v>
      </c>
    </row>
    <row r="63" spans="2:7" ht="18" customHeight="1">
      <c r="B63" s="2"/>
      <c r="C63" s="2"/>
      <c r="D63" s="2"/>
      <c r="E63" s="7">
        <f t="shared" si="9"/>
        <v>0</v>
      </c>
      <c r="F63" s="14" t="s">
        <v>7</v>
      </c>
      <c r="G63" s="7">
        <f t="shared" si="10"/>
        <v>0</v>
      </c>
    </row>
    <row r="64" spans="2:7" ht="18" customHeight="1">
      <c r="B64" s="2"/>
      <c r="C64" s="2"/>
      <c r="D64" s="2"/>
      <c r="E64" s="7">
        <f t="shared" si="9"/>
        <v>0</v>
      </c>
      <c r="F64" s="14" t="s">
        <v>7</v>
      </c>
      <c r="G64" s="7">
        <f t="shared" si="10"/>
        <v>0</v>
      </c>
    </row>
    <row r="65" spans="2:8" ht="18" customHeight="1">
      <c r="B65" s="2"/>
      <c r="C65" s="2"/>
      <c r="D65" s="2"/>
      <c r="E65" s="7">
        <f t="shared" si="9"/>
        <v>0</v>
      </c>
      <c r="F65" s="14" t="s">
        <v>7</v>
      </c>
      <c r="G65" s="7">
        <f t="shared" si="10"/>
        <v>0</v>
      </c>
    </row>
    <row r="66" spans="2:8" ht="18" customHeight="1">
      <c r="B66" s="2"/>
      <c r="C66" s="2"/>
      <c r="D66" s="2"/>
      <c r="E66" s="7">
        <f t="shared" si="9"/>
        <v>0</v>
      </c>
      <c r="F66" s="14" t="s">
        <v>7</v>
      </c>
      <c r="G66" s="7">
        <f t="shared" si="10"/>
        <v>0</v>
      </c>
    </row>
    <row r="67" spans="2:8" ht="27" customHeight="1">
      <c r="B67" s="17" t="s">
        <v>12</v>
      </c>
      <c r="C67" s="17">
        <f>SUM(C60:C66)</f>
        <v>0</v>
      </c>
      <c r="D67" s="17" t="s">
        <v>7</v>
      </c>
      <c r="E67" s="9">
        <f>SUM(E60:E66)</f>
        <v>0</v>
      </c>
      <c r="F67" s="17" t="s">
        <v>7</v>
      </c>
      <c r="G67" s="9">
        <f>SUM(G60:G66)</f>
        <v>0</v>
      </c>
    </row>
    <row r="68" spans="2:8" ht="6" customHeight="1">
      <c r="B68" s="22"/>
      <c r="C68" s="22"/>
      <c r="D68" s="22"/>
      <c r="E68" s="22"/>
      <c r="F68" s="22"/>
      <c r="G68" s="23"/>
    </row>
    <row r="69" spans="2:8" ht="36" customHeight="1">
      <c r="B69" s="34" t="s">
        <v>27</v>
      </c>
      <c r="C69" s="34"/>
      <c r="D69" s="34"/>
      <c r="E69" s="34"/>
      <c r="F69" s="34"/>
      <c r="G69" s="34"/>
    </row>
    <row r="70" spans="2:8" ht="6" customHeight="1">
      <c r="B70" s="22"/>
      <c r="C70" s="22"/>
      <c r="D70" s="22"/>
      <c r="E70" s="22"/>
      <c r="F70" s="22"/>
      <c r="G70" s="23"/>
    </row>
    <row r="71" spans="2:8" s="3" customFormat="1" ht="33.75" customHeight="1">
      <c r="B71" s="32" t="s">
        <v>0</v>
      </c>
      <c r="C71" s="32"/>
      <c r="D71" s="32"/>
      <c r="E71" s="32"/>
      <c r="F71" s="32"/>
      <c r="G71" s="12" t="s">
        <v>8</v>
      </c>
      <c r="H71" s="5"/>
    </row>
    <row r="72" spans="2:8" ht="25.5" customHeight="1">
      <c r="B72" s="33" t="s">
        <v>42</v>
      </c>
      <c r="C72" s="33"/>
      <c r="D72" s="33"/>
      <c r="E72" s="33"/>
      <c r="F72" s="33"/>
      <c r="G72" s="1"/>
    </row>
    <row r="73" spans="2:8" ht="25.5" customHeight="1">
      <c r="B73" s="33" t="s">
        <v>43</v>
      </c>
      <c r="C73" s="33"/>
      <c r="D73" s="33"/>
      <c r="E73" s="33"/>
      <c r="F73" s="33"/>
      <c r="G73" s="1"/>
    </row>
    <row r="74" spans="2:8" ht="25.5" customHeight="1">
      <c r="B74" s="31" t="s">
        <v>41</v>
      </c>
      <c r="C74" s="31"/>
      <c r="D74" s="31"/>
      <c r="E74" s="31"/>
      <c r="F74" s="31"/>
      <c r="G74" s="7" t="e">
        <f>G16-G17-G18-G72-G73</f>
        <v>#REF!</v>
      </c>
    </row>
    <row r="75" spans="2:8" ht="25.5" customHeight="1">
      <c r="B75" s="36" t="s">
        <v>6</v>
      </c>
      <c r="C75" s="36"/>
      <c r="D75" s="36"/>
      <c r="E75" s="36"/>
      <c r="F75" s="36"/>
      <c r="G75" s="6" t="e">
        <f>SUM(G72:G74)</f>
        <v>#REF!</v>
      </c>
    </row>
    <row r="76" spans="2:8" ht="6" customHeight="1">
      <c r="B76" s="22"/>
      <c r="C76" s="22"/>
      <c r="D76" s="22"/>
      <c r="E76" s="22"/>
      <c r="F76" s="22"/>
      <c r="G76" s="23"/>
    </row>
    <row r="81" spans="2:7" ht="14">
      <c r="B81" s="15" t="s">
        <v>14</v>
      </c>
      <c r="C81" s="35" t="s">
        <v>15</v>
      </c>
      <c r="D81" s="35"/>
      <c r="E81" s="35"/>
      <c r="F81" s="35"/>
      <c r="G81" s="35"/>
    </row>
    <row r="82" spans="2:7" ht="14">
      <c r="B82" s="15" t="s">
        <v>13</v>
      </c>
      <c r="C82" s="35" t="s">
        <v>26</v>
      </c>
      <c r="D82" s="35"/>
      <c r="E82" s="35"/>
      <c r="F82" s="35"/>
      <c r="G82" s="35"/>
    </row>
    <row r="86" spans="2:7" s="22" customFormat="1" ht="14">
      <c r="C86" s="35" t="s">
        <v>15</v>
      </c>
      <c r="D86" s="35"/>
      <c r="E86" s="35"/>
      <c r="F86" s="35"/>
      <c r="G86" s="35"/>
    </row>
    <row r="87" spans="2:7" s="22" customFormat="1" ht="14">
      <c r="C87" s="35" t="s">
        <v>29</v>
      </c>
      <c r="D87" s="35"/>
      <c r="E87" s="35"/>
      <c r="F87" s="35"/>
      <c r="G87" s="35"/>
    </row>
    <row r="88" spans="2:7" ht="3.75" customHeight="1"/>
    <row r="90" spans="2:7" ht="13" hidden="1" thickBot="1">
      <c r="C90" s="24"/>
      <c r="D90" s="25" t="s">
        <v>17</v>
      </c>
      <c r="E90" s="24"/>
      <c r="F90" s="24"/>
    </row>
    <row r="91" spans="2:7" ht="15" hidden="1" thickBot="1">
      <c r="C91" s="24">
        <v>1</v>
      </c>
      <c r="D91" s="26">
        <v>0.23</v>
      </c>
      <c r="E91" s="27">
        <v>1</v>
      </c>
      <c r="F91" s="28">
        <f>IF(E91=C91,D91,IF(E91=C92,D92,IF(E91=C93,D93,IF(E91=C94,D94,IF(E91=C95,D95,IF(E91=C96,D96,"-"))))))</f>
        <v>0.23</v>
      </c>
    </row>
    <row r="92" spans="2:7" ht="14" hidden="1">
      <c r="C92" s="24">
        <v>2</v>
      </c>
      <c r="D92" s="26">
        <v>0.08</v>
      </c>
      <c r="E92" s="24"/>
      <c r="F92" s="24"/>
    </row>
    <row r="93" spans="2:7" ht="14" hidden="1">
      <c r="C93" s="24">
        <v>3</v>
      </c>
      <c r="D93" s="26">
        <v>0.05</v>
      </c>
      <c r="E93" s="24"/>
      <c r="F93" s="24"/>
    </row>
    <row r="94" spans="2:7" ht="14" hidden="1">
      <c r="C94" s="24">
        <v>4</v>
      </c>
      <c r="D94" s="26">
        <v>0</v>
      </c>
      <c r="E94" s="24"/>
      <c r="F94" s="24"/>
    </row>
    <row r="95" spans="2:7" ht="14" hidden="1">
      <c r="C95" s="24">
        <v>5</v>
      </c>
      <c r="D95" s="29" t="s">
        <v>18</v>
      </c>
      <c r="E95" s="24"/>
      <c r="F95" s="24"/>
    </row>
    <row r="96" spans="2:7" ht="14" hidden="1">
      <c r="C96" s="24">
        <v>6</v>
      </c>
      <c r="D96" s="29" t="s">
        <v>19</v>
      </c>
      <c r="E96" s="24"/>
      <c r="F96" s="24"/>
    </row>
  </sheetData>
  <sheetProtection password="CBDF" sheet="1" objects="1" scenarios="1"/>
  <mergeCells count="30">
    <mergeCell ref="B2:G2"/>
    <mergeCell ref="B10:F10"/>
    <mergeCell ref="B16:F16"/>
    <mergeCell ref="B17:F17"/>
    <mergeCell ref="B18:F18"/>
    <mergeCell ref="B11:F11"/>
    <mergeCell ref="B14:E14"/>
    <mergeCell ref="B12:E12"/>
    <mergeCell ref="B13:F13"/>
    <mergeCell ref="B15:E15"/>
    <mergeCell ref="C4:G4"/>
    <mergeCell ref="C7:G7"/>
    <mergeCell ref="C5:G5"/>
    <mergeCell ref="C6:G6"/>
    <mergeCell ref="C8:G8"/>
    <mergeCell ref="C86:G86"/>
    <mergeCell ref="C87:G87"/>
    <mergeCell ref="C81:G81"/>
    <mergeCell ref="C82:G82"/>
    <mergeCell ref="B75:F75"/>
    <mergeCell ref="B19:F19"/>
    <mergeCell ref="B74:F74"/>
    <mergeCell ref="B71:F71"/>
    <mergeCell ref="B72:F72"/>
    <mergeCell ref="B21:G21"/>
    <mergeCell ref="B57:G57"/>
    <mergeCell ref="B69:G69"/>
    <mergeCell ref="B45:G45"/>
    <mergeCell ref="B33:G33"/>
    <mergeCell ref="B73:F73"/>
  </mergeCells>
  <conditionalFormatting sqref="G19">
    <cfRule type="cellIs" dxfId="0" priority="1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5</xdr:col>
                    <xdr:colOff>25400</xdr:colOff>
                    <xdr:row>11</xdr:row>
                    <xdr:rowOff>25400</xdr:rowOff>
                  </from>
                  <to>
                    <xdr:col>5</xdr:col>
                    <xdr:colOff>749300</xdr:colOff>
                    <xdr:row>11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rwilski</dc:creator>
  <cp:lastModifiedBy>Microsoft Office User</cp:lastModifiedBy>
  <cp:lastPrinted>2023-03-09T11:17:28Z</cp:lastPrinted>
  <dcterms:created xsi:type="dcterms:W3CDTF">2012-09-25T07:50:34Z</dcterms:created>
  <dcterms:modified xsi:type="dcterms:W3CDTF">2023-06-10T15:53:56Z</dcterms:modified>
</cp:coreProperties>
</file>